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<sst xmlns="http://schemas.openxmlformats.org/spreadsheetml/2006/main" count="27" uniqueCount="22">
  <si>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</si>
  <si>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</si>
  <si>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</si>
  <si>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</si>
  <si>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</si>
  <si>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</si>
  <si>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</si>
  <si>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</si>
  <si>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</si>
  <si>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</si>
  <si>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</si>
  <si>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</si>
  <si>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</si>
  <si>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</si>
  <si>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</si>
  <si>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</si>
  <si>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</si>
  <si>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</si>
  <si>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</si>
  <si>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</si>
  <si>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</si>
  <si>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ΚΑΤΑ ΤΟΝ ΝΟΕΜΒΡΙΟ ΤΟΥ 2013 ΚΑΙ  2014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</si>
</sst>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0" fillId="0" borderId="14" xfId="0" applyNumberFormat="1" applyFont="1" applyFill="1" applyBorder="1" applyAlignment="1">
      <alignment/>
    </xf>
    <xf numFmtId="9" fontId="3" fillId="34" borderId="15" xfId="57" applyFont="1" applyFill="1" applyBorder="1" applyAlignment="1">
      <alignment/>
    </xf>
    <xf numFmtId="9" fontId="3" fillId="33" borderId="15" xfId="57" applyFont="1" applyFill="1" applyBorder="1" applyAlignment="1">
      <alignment/>
    </xf>
    <xf numFmtId="9" fontId="2" fillId="0" borderId="16" xfId="57" applyFont="1" applyFill="1" applyBorder="1" applyAlignment="1">
      <alignment/>
    </xf>
    <xf numFmtId="1" fontId="3" fillId="34" borderId="15" xfId="57" applyNumberFormat="1" applyFont="1" applyFill="1" applyBorder="1" applyAlignment="1">
      <alignment/>
    </xf>
    <xf numFmtId="1" fontId="3" fillId="33" borderId="15" xfId="57" applyNumberFormat="1" applyFont="1" applyFill="1" applyBorder="1" applyAlignment="1">
      <alignment/>
    </xf>
    <xf numFmtId="1" fontId="2" fillId="0" borderId="16" xfId="57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9" fontId="2" fillId="0" borderId="17" xfId="57" applyFont="1" applyFill="1" applyBorder="1" applyAlignment="1">
      <alignment/>
    </xf>
    <xf numFmtId="9" fontId="3" fillId="34" borderId="15" xfId="57" applyNumberFormat="1" applyFont="1" applyFill="1" applyBorder="1" applyAlignment="1">
      <alignment/>
    </xf>
    <xf numFmtId="9" fontId="3" fillId="0" borderId="18" xfId="57" applyFont="1" applyFill="1" applyBorder="1" applyAlignment="1">
      <alignment/>
    </xf>
    <xf numFmtId="9" fontId="3" fillId="33" borderId="18" xfId="57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10" fillId="0" borderId="23" xfId="0" applyNumberFormat="1" applyFont="1" applyFill="1" applyBorder="1" applyAlignment="1">
      <alignment/>
    </xf>
    <xf numFmtId="9" fontId="2" fillId="34" borderId="24" xfId="57" applyFont="1" applyFill="1" applyBorder="1" applyAlignment="1">
      <alignment/>
    </xf>
    <xf numFmtId="9" fontId="2" fillId="0" borderId="25" xfId="57" applyFont="1" applyFill="1" applyBorder="1" applyAlignment="1">
      <alignment/>
    </xf>
    <xf numFmtId="0" fontId="5" fillId="34" borderId="24" xfId="0" applyFont="1" applyFill="1" applyBorder="1" applyAlignment="1">
      <alignment/>
    </xf>
    <xf numFmtId="1" fontId="2" fillId="34" borderId="24" xfId="57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1" fontId="2" fillId="34" borderId="26" xfId="57" applyNumberFormat="1" applyFont="1" applyFill="1" applyBorder="1" applyAlignment="1">
      <alignment/>
    </xf>
    <xf numFmtId="9" fontId="2" fillId="34" borderId="26" xfId="57" applyFont="1" applyFill="1" applyBorder="1" applyAlignment="1">
      <alignment/>
    </xf>
    <xf numFmtId="0" fontId="5" fillId="0" borderId="26" xfId="0" applyFont="1" applyBorder="1" applyAlignment="1">
      <alignment/>
    </xf>
    <xf numFmtId="9" fontId="3" fillId="34" borderId="26" xfId="57" applyFont="1" applyFill="1" applyBorder="1" applyAlignment="1">
      <alignment/>
    </xf>
    <xf numFmtId="9" fontId="3" fillId="34" borderId="26" xfId="57" applyNumberFormat="1" applyFont="1" applyFill="1" applyBorder="1" applyAlignment="1">
      <alignment/>
    </xf>
    <xf numFmtId="9" fontId="2" fillId="0" borderId="27" xfId="57" applyFont="1" applyFill="1" applyBorder="1" applyAlignment="1">
      <alignment/>
    </xf>
    <xf numFmtId="9" fontId="3" fillId="34" borderId="28" xfId="57" applyFont="1" applyFill="1" applyBorder="1" applyAlignment="1">
      <alignment/>
    </xf>
    <xf numFmtId="1" fontId="3" fillId="34" borderId="21" xfId="57" applyNumberFormat="1" applyFont="1" applyFill="1" applyBorder="1" applyAlignment="1">
      <alignment/>
    </xf>
    <xf numFmtId="9" fontId="3" fillId="33" borderId="28" xfId="57" applyFont="1" applyFill="1" applyBorder="1" applyAlignment="1">
      <alignment/>
    </xf>
    <xf numFmtId="1" fontId="3" fillId="34" borderId="29" xfId="57" applyNumberFormat="1" applyFont="1" applyFill="1" applyBorder="1" applyAlignment="1">
      <alignment/>
    </xf>
    <xf numFmtId="9" fontId="2" fillId="34" borderId="30" xfId="57" applyFont="1" applyFill="1" applyBorder="1" applyAlignment="1">
      <alignment/>
    </xf>
    <xf numFmtId="1" fontId="3" fillId="34" borderId="31" xfId="57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9" fontId="3" fillId="34" borderId="18" xfId="57" applyFont="1" applyFill="1" applyBorder="1" applyAlignment="1">
      <alignment/>
    </xf>
    <xf numFmtId="9" fontId="2" fillId="34" borderId="32" xfId="57" applyFont="1" applyFill="1" applyBorder="1" applyAlignment="1">
      <alignment/>
    </xf>
    <xf numFmtId="9" fontId="3" fillId="0" borderId="33" xfId="57" applyFont="1" applyFill="1" applyBorder="1" applyAlignment="1">
      <alignment/>
    </xf>
    <xf numFmtId="1" fontId="3" fillId="34" borderId="34" xfId="57" applyNumberFormat="1" applyFont="1" applyFill="1" applyBorder="1" applyAlignment="1">
      <alignment/>
    </xf>
    <xf numFmtId="9" fontId="3" fillId="34" borderId="29" xfId="57" applyNumberFormat="1" applyFont="1" applyFill="1" applyBorder="1" applyAlignment="1">
      <alignment/>
    </xf>
    <xf numFmtId="1" fontId="3" fillId="34" borderId="35" xfId="57" applyNumberFormat="1" applyFont="1" applyFill="1" applyBorder="1" applyAlignment="1">
      <alignment/>
    </xf>
    <xf numFmtId="9" fontId="3" fillId="34" borderId="29" xfId="57" applyFont="1" applyFill="1" applyBorder="1" applyAlignment="1">
      <alignment/>
    </xf>
    <xf numFmtId="9" fontId="3" fillId="34" borderId="36" xfId="57" applyFont="1" applyFill="1" applyBorder="1" applyAlignment="1">
      <alignment/>
    </xf>
    <xf numFmtId="0" fontId="5" fillId="0" borderId="29" xfId="0" applyFont="1" applyBorder="1" applyAlignment="1">
      <alignment/>
    </xf>
    <xf numFmtId="9" fontId="3" fillId="34" borderId="34" xfId="57" applyFont="1" applyFill="1" applyBorder="1" applyAlignment="1">
      <alignment/>
    </xf>
    <xf numFmtId="0" fontId="3" fillId="0" borderId="37" xfId="57" applyNumberFormat="1" applyFont="1" applyFill="1" applyBorder="1" applyAlignment="1">
      <alignment/>
    </xf>
    <xf numFmtId="0" fontId="3" fillId="0" borderId="35" xfId="57" applyNumberFormat="1" applyFont="1" applyFill="1" applyBorder="1" applyAlignment="1">
      <alignment/>
    </xf>
    <xf numFmtId="0" fontId="2" fillId="0" borderId="38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/>
    </xf>
    <xf numFmtId="0" fontId="5" fillId="0" borderId="34" xfId="0" applyFont="1" applyBorder="1" applyAlignment="1">
      <alignment/>
    </xf>
    <xf numFmtId="9" fontId="2" fillId="0" borderId="39" xfId="57" applyFont="1" applyFill="1" applyBorder="1" applyAlignment="1">
      <alignment/>
    </xf>
    <xf numFmtId="1" fontId="2" fillId="0" borderId="23" xfId="57" applyNumberFormat="1" applyFont="1" applyFill="1" applyBorder="1" applyAlignment="1">
      <alignment/>
    </xf>
    <xf numFmtId="9" fontId="2" fillId="0" borderId="40" xfId="57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zoomScale="80" zoomScaleNormal="80" zoomScalePageLayoutView="0" workbookViewId="0" topLeftCell="Q1">
      <selection activeCell="AH9" sqref="AH9"/>
    </sheetView>
  </sheetViews>
  <sheetFormatPr defaultColWidth="9.140625" defaultRowHeight="15"/>
  <cols>
    <col min="1" max="1" width="18.421875" style="0" customWidth="1"/>
    <col min="2" max="2" width="8.7109375" style="12" customWidth="1"/>
    <col min="3" max="3" width="7.7109375" style="0" customWidth="1"/>
    <col min="4" max="4" width="7.140625" style="0" customWidth="1"/>
    <col min="5" max="5" width="8.00390625" style="0" customWidth="1"/>
    <col min="6" max="7" width="7.57421875" style="0" customWidth="1"/>
    <col min="8" max="8" width="7.421875" style="12" customWidth="1"/>
    <col min="9" max="9" width="6.140625" style="0" customWidth="1"/>
    <col min="10" max="10" width="6.4218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7109375" style="12" customWidth="1"/>
    <col min="15" max="15" width="6.57421875" style="0" bestFit="1" customWidth="1"/>
    <col min="16" max="16" width="7.57421875" style="0" customWidth="1"/>
    <col min="17" max="17" width="7.7109375" style="0" bestFit="1" customWidth="1"/>
    <col min="18" max="18" width="6.28125" style="0" bestFit="1" customWidth="1"/>
    <col min="19" max="19" width="7.28125" style="0" customWidth="1"/>
    <col min="20" max="20" width="7.421875" style="12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7.421875" style="0" customWidth="1"/>
    <col min="25" max="25" width="7.8515625" style="0" customWidth="1"/>
    <col min="26" max="26" width="6.28125" style="12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6.28125" style="0" bestFit="1" customWidth="1"/>
    <col min="31" max="31" width="7.28125" style="0" customWidth="1"/>
    <col min="32" max="32" width="8.28125" style="0" customWidth="1"/>
    <col min="33" max="33" width="6.8515625" style="0" customWidth="1"/>
    <col min="34" max="34" width="7.8515625" style="0" customWidth="1"/>
    <col min="35" max="36" width="7.28125" style="0" bestFit="1" customWidth="1"/>
    <col min="37" max="37" width="7.710937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75" t="s">
        <v>0</v>
      </c>
      <c r="C3" s="76"/>
      <c r="D3" s="76"/>
      <c r="E3" s="76"/>
      <c r="F3" s="76"/>
      <c r="G3" s="77"/>
      <c r="H3" s="75" t="s">
        <v>20</v>
      </c>
      <c r="I3" s="76"/>
      <c r="J3" s="76"/>
      <c r="K3" s="76"/>
      <c r="L3" s="76"/>
      <c r="M3" s="77"/>
      <c r="N3" s="81" t="s">
        <v>17</v>
      </c>
      <c r="O3" s="82"/>
      <c r="P3" s="82"/>
      <c r="Q3" s="82"/>
      <c r="R3" s="82"/>
      <c r="S3" s="83"/>
      <c r="T3" s="81" t="s">
        <v>1</v>
      </c>
      <c r="U3" s="82"/>
      <c r="V3" s="82"/>
      <c r="W3" s="82"/>
      <c r="X3" s="82"/>
      <c r="Y3" s="83"/>
      <c r="Z3" s="81" t="s">
        <v>2</v>
      </c>
      <c r="AA3" s="82"/>
      <c r="AB3" s="82"/>
      <c r="AC3" s="82"/>
      <c r="AD3" s="82"/>
      <c r="AE3" s="83"/>
      <c r="AF3" s="81" t="s">
        <v>3</v>
      </c>
      <c r="AG3" s="82"/>
      <c r="AH3" s="82"/>
      <c r="AI3" s="82"/>
      <c r="AJ3" s="82"/>
      <c r="AK3" s="83"/>
    </row>
    <row r="4" spans="1:37" ht="15.75" thickBot="1">
      <c r="A4" s="5"/>
      <c r="B4" s="78">
        <v>2013</v>
      </c>
      <c r="C4" s="79"/>
      <c r="D4" s="78">
        <v>2014</v>
      </c>
      <c r="E4" s="79"/>
      <c r="F4" s="78" t="s">
        <v>4</v>
      </c>
      <c r="G4" s="80"/>
      <c r="H4" s="78">
        <v>2013</v>
      </c>
      <c r="I4" s="79"/>
      <c r="J4" s="78">
        <v>2014</v>
      </c>
      <c r="K4" s="79"/>
      <c r="L4" s="78" t="s">
        <v>4</v>
      </c>
      <c r="M4" s="80"/>
      <c r="N4" s="78">
        <v>2013</v>
      </c>
      <c r="O4" s="79"/>
      <c r="P4" s="78">
        <v>2014</v>
      </c>
      <c r="Q4" s="79"/>
      <c r="R4" s="78" t="s">
        <v>4</v>
      </c>
      <c r="S4" s="80"/>
      <c r="T4" s="78">
        <v>2013</v>
      </c>
      <c r="U4" s="79"/>
      <c r="V4" s="78">
        <v>2014</v>
      </c>
      <c r="W4" s="79"/>
      <c r="X4" s="78" t="s">
        <v>4</v>
      </c>
      <c r="Y4" s="80"/>
      <c r="Z4" s="87">
        <v>2013</v>
      </c>
      <c r="AA4" s="88"/>
      <c r="AB4" s="78">
        <v>2014</v>
      </c>
      <c r="AC4" s="80"/>
      <c r="AD4" s="78" t="s">
        <v>4</v>
      </c>
      <c r="AE4" s="80"/>
      <c r="AF4" s="78">
        <v>2013</v>
      </c>
      <c r="AG4" s="79"/>
      <c r="AH4" s="78">
        <v>2014</v>
      </c>
      <c r="AI4" s="80"/>
      <c r="AJ4" s="85" t="s">
        <v>4</v>
      </c>
      <c r="AK4" s="86"/>
    </row>
    <row r="5" spans="1:39" ht="26.25" customHeight="1">
      <c r="A5" s="69" t="s">
        <v>8</v>
      </c>
      <c r="B5" s="70">
        <v>13429</v>
      </c>
      <c r="C5" s="63">
        <f>B5/B14</f>
        <v>0.8297188755020081</v>
      </c>
      <c r="D5" s="71">
        <v>12020</v>
      </c>
      <c r="E5" s="66">
        <f>D5/D14</f>
        <v>0.8390924956369983</v>
      </c>
      <c r="F5" s="53">
        <f>D5-B5</f>
        <v>-1409</v>
      </c>
      <c r="G5" s="64">
        <f>F5/B5</f>
        <v>-0.10492218333457443</v>
      </c>
      <c r="H5" s="68">
        <v>7609</v>
      </c>
      <c r="I5" s="63">
        <f>H5/H14</f>
        <v>0.7909563409563409</v>
      </c>
      <c r="J5" s="65">
        <v>7471</v>
      </c>
      <c r="K5" s="63">
        <f>J5/J14</f>
        <v>0.7996360911912662</v>
      </c>
      <c r="L5" s="53">
        <f>J5-H5</f>
        <v>-138</v>
      </c>
      <c r="M5" s="64">
        <f>L5/H5</f>
        <v>-0.01813641740044684</v>
      </c>
      <c r="N5" s="68">
        <v>3230</v>
      </c>
      <c r="O5" s="63">
        <f>N5/N14</f>
        <v>0.6549067315490673</v>
      </c>
      <c r="P5" s="65">
        <v>3475</v>
      </c>
      <c r="Q5" s="63">
        <f>P5/P14</f>
        <v>0.6370302474793768</v>
      </c>
      <c r="R5" s="53">
        <f>P5-N5</f>
        <v>245</v>
      </c>
      <c r="S5" s="64">
        <f>R5/N5</f>
        <v>0.07585139318885449</v>
      </c>
      <c r="T5" s="68">
        <v>10391</v>
      </c>
      <c r="U5" s="63">
        <f>T5/T14</f>
        <v>0.8023318662651533</v>
      </c>
      <c r="V5" s="65">
        <v>9949</v>
      </c>
      <c r="W5" s="63">
        <f>V5/V14</f>
        <v>0.8005310588992597</v>
      </c>
      <c r="X5" s="53">
        <f>V5-T5</f>
        <v>-442</v>
      </c>
      <c r="Y5" s="64">
        <f>X5/T5</f>
        <v>-0.042536810701568666</v>
      </c>
      <c r="Z5" s="67">
        <v>3357</v>
      </c>
      <c r="AA5" s="66">
        <f>Z5/Z14</f>
        <v>0.5945802337938364</v>
      </c>
      <c r="AB5" s="65">
        <v>3517</v>
      </c>
      <c r="AC5" s="63">
        <f>AB5/AB14</f>
        <v>0.5811302048909451</v>
      </c>
      <c r="AD5" s="53">
        <f>AB5-Z5</f>
        <v>160</v>
      </c>
      <c r="AE5" s="64">
        <f>AD5/Z5</f>
        <v>0.04766160262138815</v>
      </c>
      <c r="AF5" s="62">
        <f>SUM(B5,H5,N5,T5,Z5)</f>
        <v>38016</v>
      </c>
      <c r="AG5" s="63">
        <f>AF5/AF14</f>
        <v>0.7705841812948474</v>
      </c>
      <c r="AH5" s="53">
        <f>SUM(D5,J5,P5,V5,AB5)</f>
        <v>36432</v>
      </c>
      <c r="AI5" s="61">
        <f>AH5/AH14</f>
        <v>0.7653299161817533</v>
      </c>
      <c r="AJ5" s="60">
        <f>AH5-AF5</f>
        <v>-1584</v>
      </c>
      <c r="AK5" s="59">
        <f>AJ5/AF5</f>
        <v>-0.041666666666666664</v>
      </c>
      <c r="AL5" s="3"/>
      <c r="AM5" s="3"/>
    </row>
    <row r="6" spans="1:39" ht="26.25" customHeight="1">
      <c r="A6" s="10" t="s">
        <v>6</v>
      </c>
      <c r="B6" s="35">
        <v>1543</v>
      </c>
      <c r="C6" s="21">
        <f>B6/B14</f>
        <v>0.09533518690145196</v>
      </c>
      <c r="D6" s="27">
        <v>1200</v>
      </c>
      <c r="E6" s="21">
        <f>D6/D14</f>
        <v>0.08376963350785341</v>
      </c>
      <c r="F6" s="24">
        <f aca="true" t="shared" si="0" ref="F6:F14">D6-B6</f>
        <v>-343</v>
      </c>
      <c r="G6" s="50">
        <f aca="true" t="shared" si="1" ref="G6:G14">F6/B6</f>
        <v>-0.22229423201555412</v>
      </c>
      <c r="H6" s="35">
        <v>1287</v>
      </c>
      <c r="I6" s="21">
        <f>H6/H14</f>
        <v>0.13378378378378378</v>
      </c>
      <c r="J6" s="27">
        <v>1140</v>
      </c>
      <c r="K6" s="21">
        <f>J6/J14</f>
        <v>0.12201648292839559</v>
      </c>
      <c r="L6" s="24">
        <f aca="true" t="shared" si="2" ref="L6:L14">J6-H6</f>
        <v>-147</v>
      </c>
      <c r="M6" s="50">
        <f aca="true" t="shared" si="3" ref="M6:M14">L6/H6</f>
        <v>-0.11421911421911422</v>
      </c>
      <c r="N6" s="35">
        <v>1444</v>
      </c>
      <c r="O6" s="21">
        <f>N6/N14</f>
        <v>0.29278183292781834</v>
      </c>
      <c r="P6" s="27">
        <v>1682</v>
      </c>
      <c r="Q6" s="21">
        <f>P6/P14</f>
        <v>0.3083409715857012</v>
      </c>
      <c r="R6" s="24">
        <f aca="true" t="shared" si="4" ref="R6:R14">P6-N6</f>
        <v>238</v>
      </c>
      <c r="S6" s="50">
        <f aca="true" t="shared" si="5" ref="S6:S14">R6/N6</f>
        <v>0.16481994459833796</v>
      </c>
      <c r="T6" s="35">
        <v>1753</v>
      </c>
      <c r="U6" s="21">
        <f>T6/T14</f>
        <v>0.1353563431395259</v>
      </c>
      <c r="V6" s="27">
        <v>1524</v>
      </c>
      <c r="W6" s="21">
        <f>V6/V14</f>
        <v>0.12262632764724815</v>
      </c>
      <c r="X6" s="24">
        <f aca="true" t="shared" si="6" ref="X6:X14">V6-T6</f>
        <v>-229</v>
      </c>
      <c r="Y6" s="50">
        <f aca="true" t="shared" si="7" ref="Y6:Y14">X6/T6</f>
        <v>-0.13063320022818026</v>
      </c>
      <c r="Z6" s="35">
        <v>1302</v>
      </c>
      <c r="AA6" s="21">
        <f>Z6/Z14</f>
        <v>0.230605738575983</v>
      </c>
      <c r="AB6" s="27">
        <v>1358</v>
      </c>
      <c r="AC6" s="21">
        <f>AB6/AB14</f>
        <v>0.2243886318572373</v>
      </c>
      <c r="AD6" s="24">
        <f aca="true" t="shared" si="8" ref="AD6:AD14">AB6-Z6</f>
        <v>56</v>
      </c>
      <c r="AE6" s="50">
        <f aca="true" t="shared" si="9" ref="AE6:AE14">AD6/Z6</f>
        <v>0.043010752688172046</v>
      </c>
      <c r="AF6" s="51">
        <f aca="true" t="shared" si="10" ref="AF6:AF13">SUM(B6,H6,N6,T6,Z6)</f>
        <v>7329</v>
      </c>
      <c r="AG6" s="21">
        <f>AF6/AF14</f>
        <v>0.14855880325941542</v>
      </c>
      <c r="AH6" s="24">
        <f aca="true" t="shared" si="11" ref="AH6:AH13">D6+J6+P6+V6+AB6</f>
        <v>6904</v>
      </c>
      <c r="AI6" s="30">
        <f>AH6/AH14</f>
        <v>0.1450328760792387</v>
      </c>
      <c r="AJ6" s="24">
        <f aca="true" t="shared" si="12" ref="AJ6:AJ14">AH6-AF6</f>
        <v>-425</v>
      </c>
      <c r="AK6" s="31">
        <f aca="true" t="shared" si="13" ref="AK6:AK14">AJ6/AF6</f>
        <v>-0.05798881157047346</v>
      </c>
      <c r="AL6" s="3"/>
      <c r="AM6" s="3"/>
    </row>
    <row r="7" spans="1:39" ht="18" customHeight="1">
      <c r="A7" s="10" t="s">
        <v>7</v>
      </c>
      <c r="B7" s="35">
        <v>532</v>
      </c>
      <c r="C7" s="21">
        <f>B7/B14</f>
        <v>0.032869941303676244</v>
      </c>
      <c r="D7" s="27">
        <v>527</v>
      </c>
      <c r="E7" s="21">
        <f>D7/D14</f>
        <v>0.03678883071553229</v>
      </c>
      <c r="F7" s="24">
        <f t="shared" si="0"/>
        <v>-5</v>
      </c>
      <c r="G7" s="50">
        <f t="shared" si="1"/>
        <v>-0.009398496240601503</v>
      </c>
      <c r="H7" s="35">
        <v>214</v>
      </c>
      <c r="I7" s="21">
        <f>H7/H14</f>
        <v>0.022245322245322247</v>
      </c>
      <c r="J7" s="27">
        <v>243</v>
      </c>
      <c r="K7" s="21">
        <f>J7/J14</f>
        <v>0.02600877662421064</v>
      </c>
      <c r="L7" s="24">
        <f t="shared" si="2"/>
        <v>29</v>
      </c>
      <c r="M7" s="50">
        <f t="shared" si="3"/>
        <v>0.13551401869158877</v>
      </c>
      <c r="N7" s="35">
        <v>59</v>
      </c>
      <c r="O7" s="21">
        <f>N7/N14</f>
        <v>0.011962692619626927</v>
      </c>
      <c r="P7" s="27">
        <v>87</v>
      </c>
      <c r="Q7" s="21">
        <f>P7/P14</f>
        <v>0.015948670944087993</v>
      </c>
      <c r="R7" s="24">
        <f t="shared" si="4"/>
        <v>28</v>
      </c>
      <c r="S7" s="50">
        <f t="shared" si="5"/>
        <v>0.4745762711864407</v>
      </c>
      <c r="T7" s="35">
        <v>275</v>
      </c>
      <c r="U7" s="21">
        <f>T7/T14</f>
        <v>0.02123388155354799</v>
      </c>
      <c r="V7" s="27">
        <v>274</v>
      </c>
      <c r="W7" s="21">
        <f>V7/V14</f>
        <v>0.02204699066623753</v>
      </c>
      <c r="X7" s="24">
        <f t="shared" si="6"/>
        <v>-1</v>
      </c>
      <c r="Y7" s="50">
        <f t="shared" si="7"/>
        <v>-0.0036363636363636364</v>
      </c>
      <c r="Z7" s="35">
        <v>704</v>
      </c>
      <c r="AA7" s="21">
        <f>Z7/Z14</f>
        <v>0.1246900460503011</v>
      </c>
      <c r="AB7" s="27">
        <v>758</v>
      </c>
      <c r="AC7" s="21">
        <f>AB7/AB14</f>
        <v>0.12524785194976867</v>
      </c>
      <c r="AD7" s="24">
        <f t="shared" si="8"/>
        <v>54</v>
      </c>
      <c r="AE7" s="50">
        <f t="shared" si="9"/>
        <v>0.07670454545454546</v>
      </c>
      <c r="AF7" s="51">
        <f t="shared" si="10"/>
        <v>1784</v>
      </c>
      <c r="AG7" s="21">
        <f>AF7/AF14</f>
        <v>0.03616167349089877</v>
      </c>
      <c r="AH7" s="24">
        <f t="shared" si="11"/>
        <v>1889</v>
      </c>
      <c r="AI7" s="30">
        <f>AH7/AH14</f>
        <v>0.03968237295968741</v>
      </c>
      <c r="AJ7" s="24">
        <f t="shared" si="12"/>
        <v>105</v>
      </c>
      <c r="AK7" s="31">
        <f t="shared" si="13"/>
        <v>0.05885650224215247</v>
      </c>
      <c r="AL7" s="3"/>
      <c r="AM7" s="3"/>
    </row>
    <row r="8" spans="1:39" ht="29.25" customHeight="1">
      <c r="A8" s="16" t="s">
        <v>13</v>
      </c>
      <c r="B8" s="36">
        <f>SUM(B6:B7)</f>
        <v>2075</v>
      </c>
      <c r="C8" s="22">
        <f>B8/B14</f>
        <v>0.1282051282051282</v>
      </c>
      <c r="D8" s="28">
        <f>SUM(D6:D7)</f>
        <v>1727</v>
      </c>
      <c r="E8" s="22">
        <f>D8/D14</f>
        <v>0.12055846422338569</v>
      </c>
      <c r="F8" s="25">
        <f t="shared" si="0"/>
        <v>-348</v>
      </c>
      <c r="G8" s="52">
        <f t="shared" si="1"/>
        <v>-0.16771084337349398</v>
      </c>
      <c r="H8" s="36">
        <f>SUM(H6:H7)</f>
        <v>1501</v>
      </c>
      <c r="I8" s="22">
        <f>H8/H14</f>
        <v>0.15602910602910602</v>
      </c>
      <c r="J8" s="28">
        <f>SUM(J6:J7)</f>
        <v>1383</v>
      </c>
      <c r="K8" s="22">
        <f>J8/J14</f>
        <v>0.14802525955260623</v>
      </c>
      <c r="L8" s="25">
        <f t="shared" si="2"/>
        <v>-118</v>
      </c>
      <c r="M8" s="52">
        <f t="shared" si="3"/>
        <v>-0.07861425716189208</v>
      </c>
      <c r="N8" s="36">
        <f>SUM(N6:N7)</f>
        <v>1503</v>
      </c>
      <c r="O8" s="22">
        <f>N8/N14</f>
        <v>0.30474452554744524</v>
      </c>
      <c r="P8" s="28">
        <f>SUM(P6:P7)</f>
        <v>1769</v>
      </c>
      <c r="Q8" s="22">
        <f>P8/P14</f>
        <v>0.3242896425297892</v>
      </c>
      <c r="R8" s="25">
        <f t="shared" si="4"/>
        <v>266</v>
      </c>
      <c r="S8" s="52">
        <f t="shared" si="5"/>
        <v>0.17697937458416502</v>
      </c>
      <c r="T8" s="36">
        <f>SUM(T6:T7)</f>
        <v>2028</v>
      </c>
      <c r="U8" s="22">
        <f>T8/T14</f>
        <v>0.1565902246930739</v>
      </c>
      <c r="V8" s="28">
        <f>SUM(V6:V7)</f>
        <v>1798</v>
      </c>
      <c r="W8" s="22">
        <f>V8/V14</f>
        <v>0.14467331831348568</v>
      </c>
      <c r="X8" s="25">
        <f t="shared" si="6"/>
        <v>-230</v>
      </c>
      <c r="Y8" s="52">
        <f t="shared" si="7"/>
        <v>-0.11341222879684418</v>
      </c>
      <c r="Z8" s="36">
        <f>SUM(Z6:Z7)</f>
        <v>2006</v>
      </c>
      <c r="AA8" s="22">
        <f>Z8/Z14</f>
        <v>0.3552957846262841</v>
      </c>
      <c r="AB8" s="28">
        <f>SUM(AB6:AB7)</f>
        <v>2116</v>
      </c>
      <c r="AC8" s="22">
        <f>AB8/AB14</f>
        <v>0.34963648380700596</v>
      </c>
      <c r="AD8" s="25">
        <f t="shared" si="8"/>
        <v>110</v>
      </c>
      <c r="AE8" s="52">
        <f t="shared" si="9"/>
        <v>0.054835493519441676</v>
      </c>
      <c r="AF8" s="36">
        <f t="shared" si="10"/>
        <v>9113</v>
      </c>
      <c r="AG8" s="22">
        <f>AF8/AF14</f>
        <v>0.1847204767503142</v>
      </c>
      <c r="AH8" s="25">
        <f t="shared" si="11"/>
        <v>8793</v>
      </c>
      <c r="AI8" s="22">
        <f>AH8/AH14</f>
        <v>0.1847152490389261</v>
      </c>
      <c r="AJ8" s="25">
        <f t="shared" si="12"/>
        <v>-320</v>
      </c>
      <c r="AK8" s="32">
        <f t="shared" si="13"/>
        <v>-0.035114671348622846</v>
      </c>
      <c r="AL8" s="3"/>
      <c r="AM8" s="3"/>
    </row>
    <row r="9" spans="1:39" ht="17.25" customHeight="1">
      <c r="A9" s="9" t="s">
        <v>9</v>
      </c>
      <c r="B9" s="35">
        <v>164</v>
      </c>
      <c r="C9" s="21">
        <f>B9/B14</f>
        <v>0.010132839048501699</v>
      </c>
      <c r="D9" s="27">
        <v>57</v>
      </c>
      <c r="E9" s="21">
        <f>D9/D14</f>
        <v>0.003979057591623036</v>
      </c>
      <c r="F9" s="24">
        <f t="shared" si="0"/>
        <v>-107</v>
      </c>
      <c r="G9" s="50">
        <f t="shared" si="1"/>
        <v>-0.6524390243902439</v>
      </c>
      <c r="H9" s="35">
        <v>93</v>
      </c>
      <c r="I9" s="21">
        <f>H9/H14</f>
        <v>0.009667359667359668</v>
      </c>
      <c r="J9" s="27">
        <v>58</v>
      </c>
      <c r="K9" s="21">
        <f>J9/J14</f>
        <v>0.0062078561489885475</v>
      </c>
      <c r="L9" s="24">
        <f t="shared" si="2"/>
        <v>-35</v>
      </c>
      <c r="M9" s="50">
        <f t="shared" si="3"/>
        <v>-0.3763440860215054</v>
      </c>
      <c r="N9" s="35">
        <v>52</v>
      </c>
      <c r="O9" s="21">
        <f>N9/N14</f>
        <v>0.010543390105433901</v>
      </c>
      <c r="P9" s="27">
        <v>28</v>
      </c>
      <c r="Q9" s="21">
        <f>P9/P14</f>
        <v>0.0051329055912007334</v>
      </c>
      <c r="R9" s="24">
        <f t="shared" si="4"/>
        <v>-24</v>
      </c>
      <c r="S9" s="50">
        <f t="shared" si="5"/>
        <v>-0.46153846153846156</v>
      </c>
      <c r="T9" s="35">
        <v>32</v>
      </c>
      <c r="U9" s="21">
        <f>T9/T14</f>
        <v>0.002470851671685584</v>
      </c>
      <c r="V9" s="27">
        <v>34</v>
      </c>
      <c r="W9" s="21">
        <f>V9/V14</f>
        <v>0.0027357579658834888</v>
      </c>
      <c r="X9" s="24">
        <f t="shared" si="6"/>
        <v>2</v>
      </c>
      <c r="Y9" s="50">
        <f t="shared" si="7"/>
        <v>0.0625</v>
      </c>
      <c r="Z9" s="35">
        <v>47</v>
      </c>
      <c r="AA9" s="21">
        <f>Z9/Z14</f>
        <v>0.00832447750619908</v>
      </c>
      <c r="AB9" s="27">
        <v>52</v>
      </c>
      <c r="AC9" s="21">
        <f>AB9/AB14</f>
        <v>0.008592200925313946</v>
      </c>
      <c r="AD9" s="24">
        <f t="shared" si="8"/>
        <v>5</v>
      </c>
      <c r="AE9" s="50">
        <f t="shared" si="9"/>
        <v>0.10638297872340426</v>
      </c>
      <c r="AF9" s="51">
        <f t="shared" si="10"/>
        <v>388</v>
      </c>
      <c r="AG9" s="21">
        <f>AF9/AF14</f>
        <v>0.007864758584343455</v>
      </c>
      <c r="AH9" s="24">
        <f t="shared" si="11"/>
        <v>229</v>
      </c>
      <c r="AI9" s="30">
        <f>AH9/AH14</f>
        <v>0.0048106211793374366</v>
      </c>
      <c r="AJ9" s="24">
        <f t="shared" si="12"/>
        <v>-159</v>
      </c>
      <c r="AK9" s="31">
        <f t="shared" si="13"/>
        <v>-0.4097938144329897</v>
      </c>
      <c r="AL9" s="3"/>
      <c r="AM9" s="3"/>
    </row>
    <row r="10" spans="1:39" ht="15.75" customHeight="1">
      <c r="A10" s="9" t="s">
        <v>10</v>
      </c>
      <c r="B10" s="35">
        <v>487</v>
      </c>
      <c r="C10" s="21">
        <f>B10/B14</f>
        <v>0.030089589125733705</v>
      </c>
      <c r="D10" s="27">
        <v>490</v>
      </c>
      <c r="E10" s="21">
        <f>D10/D14</f>
        <v>0.03420593368237347</v>
      </c>
      <c r="F10" s="24">
        <f t="shared" si="0"/>
        <v>3</v>
      </c>
      <c r="G10" s="50">
        <f t="shared" si="1"/>
        <v>0.006160164271047228</v>
      </c>
      <c r="H10" s="35">
        <v>386</v>
      </c>
      <c r="I10" s="21">
        <f>H10/H14</f>
        <v>0.04012474012474013</v>
      </c>
      <c r="J10" s="27">
        <v>366</v>
      </c>
      <c r="K10" s="21">
        <f>J10/J14</f>
        <v>0.03917371294016911</v>
      </c>
      <c r="L10" s="24">
        <f t="shared" si="2"/>
        <v>-20</v>
      </c>
      <c r="M10" s="50">
        <f t="shared" si="3"/>
        <v>-0.05181347150259067</v>
      </c>
      <c r="N10" s="35">
        <v>139</v>
      </c>
      <c r="O10" s="21">
        <f>N10/N14</f>
        <v>0.028183292781832927</v>
      </c>
      <c r="P10" s="27">
        <v>174</v>
      </c>
      <c r="Q10" s="21">
        <f>P10/P14</f>
        <v>0.03189734188817599</v>
      </c>
      <c r="R10" s="24">
        <f t="shared" si="4"/>
        <v>35</v>
      </c>
      <c r="S10" s="50">
        <f t="shared" si="5"/>
        <v>0.2517985611510791</v>
      </c>
      <c r="T10" s="35">
        <v>421</v>
      </c>
      <c r="U10" s="21">
        <f>T10/T14</f>
        <v>0.03250714230561347</v>
      </c>
      <c r="V10" s="27">
        <v>491</v>
      </c>
      <c r="W10" s="21">
        <f>V10/V14</f>
        <v>0.03950756356614097</v>
      </c>
      <c r="X10" s="24">
        <f t="shared" si="6"/>
        <v>70</v>
      </c>
      <c r="Y10" s="50">
        <f t="shared" si="7"/>
        <v>0.166270783847981</v>
      </c>
      <c r="Z10" s="35">
        <v>210</v>
      </c>
      <c r="AA10" s="21">
        <f>Z10/Z14</f>
        <v>0.03719447396386823</v>
      </c>
      <c r="AB10" s="27">
        <v>245</v>
      </c>
      <c r="AC10" s="21">
        <f>AB10/AB14</f>
        <v>0.040482485128883014</v>
      </c>
      <c r="AD10" s="24">
        <f t="shared" si="8"/>
        <v>35</v>
      </c>
      <c r="AE10" s="50">
        <f t="shared" si="9"/>
        <v>0.16666666666666666</v>
      </c>
      <c r="AF10" s="51">
        <f t="shared" si="10"/>
        <v>1643</v>
      </c>
      <c r="AG10" s="21">
        <f>AF10/AF14</f>
        <v>0.03330360400535128</v>
      </c>
      <c r="AH10" s="24">
        <f t="shared" si="11"/>
        <v>1766</v>
      </c>
      <c r="AI10" s="30">
        <f>AH10/AH14</f>
        <v>0.037098502195239795</v>
      </c>
      <c r="AJ10" s="24">
        <f t="shared" si="12"/>
        <v>123</v>
      </c>
      <c r="AK10" s="31">
        <f t="shared" si="13"/>
        <v>0.07486305538648813</v>
      </c>
      <c r="AL10" s="3"/>
      <c r="AM10" s="3"/>
    </row>
    <row r="11" spans="1:39" ht="52.5" customHeight="1">
      <c r="A11" s="34" t="s">
        <v>11</v>
      </c>
      <c r="B11" s="33">
        <v>6</v>
      </c>
      <c r="C11" s="21">
        <f>B11/B14</f>
        <v>0.0003707136237256719</v>
      </c>
      <c r="D11" s="27">
        <v>8</v>
      </c>
      <c r="E11" s="21">
        <f>D11/D14</f>
        <v>0.0005584642233856893</v>
      </c>
      <c r="F11" s="24">
        <f t="shared" si="0"/>
        <v>2</v>
      </c>
      <c r="G11" s="50">
        <f t="shared" si="1"/>
        <v>0.3333333333333333</v>
      </c>
      <c r="H11" s="35">
        <v>12</v>
      </c>
      <c r="I11" s="21">
        <f>H11/H14</f>
        <v>0.0012474012474012475</v>
      </c>
      <c r="J11" s="27">
        <v>44</v>
      </c>
      <c r="K11" s="21">
        <f>J11/J14</f>
        <v>0.0047094081130257944</v>
      </c>
      <c r="L11" s="24">
        <f t="shared" si="2"/>
        <v>32</v>
      </c>
      <c r="M11" s="50">
        <f t="shared" si="3"/>
        <v>2.6666666666666665</v>
      </c>
      <c r="N11" s="35">
        <v>6</v>
      </c>
      <c r="O11" s="21">
        <f>N11/N14</f>
        <v>0.0012165450121654502</v>
      </c>
      <c r="P11" s="27">
        <v>7</v>
      </c>
      <c r="Q11" s="21">
        <f>P11/P14</f>
        <v>0.0012832263978001834</v>
      </c>
      <c r="R11" s="24">
        <f t="shared" si="4"/>
        <v>1</v>
      </c>
      <c r="S11" s="57">
        <f t="shared" si="5"/>
        <v>0.16666666666666666</v>
      </c>
      <c r="T11" s="33">
        <v>28</v>
      </c>
      <c r="U11" s="21">
        <f>T11/T14</f>
        <v>0.002161995212724886</v>
      </c>
      <c r="V11" s="27">
        <v>79</v>
      </c>
      <c r="W11" s="21">
        <f>V11/V14</f>
        <v>0.006356614097199871</v>
      </c>
      <c r="X11" s="24">
        <f t="shared" si="6"/>
        <v>51</v>
      </c>
      <c r="Y11" s="50">
        <f t="shared" si="7"/>
        <v>1.8214285714285714</v>
      </c>
      <c r="Z11" s="35">
        <v>18</v>
      </c>
      <c r="AA11" s="21">
        <f>Z11/Z14</f>
        <v>0.003188097768331562</v>
      </c>
      <c r="AB11" s="27">
        <v>108</v>
      </c>
      <c r="AC11" s="21">
        <f>AB11/AB14</f>
        <v>0.01784534038334435</v>
      </c>
      <c r="AD11" s="24">
        <f t="shared" si="8"/>
        <v>90</v>
      </c>
      <c r="AE11" s="50">
        <f t="shared" si="9"/>
        <v>5</v>
      </c>
      <c r="AF11" s="51">
        <f t="shared" si="10"/>
        <v>70</v>
      </c>
      <c r="AG11" s="21">
        <f>AF11/AF14</f>
        <v>0.001418899744598046</v>
      </c>
      <c r="AH11" s="24">
        <f t="shared" si="11"/>
        <v>246</v>
      </c>
      <c r="AI11" s="30">
        <f>AH11/AH14</f>
        <v>0.0051677415288952375</v>
      </c>
      <c r="AJ11" s="24">
        <f t="shared" si="12"/>
        <v>176</v>
      </c>
      <c r="AK11" s="31">
        <f t="shared" si="13"/>
        <v>2.5142857142857142</v>
      </c>
      <c r="AL11" s="3"/>
      <c r="AM11" s="3"/>
    </row>
    <row r="12" spans="1:39" ht="46.5" customHeight="1">
      <c r="A12" s="9" t="s">
        <v>12</v>
      </c>
      <c r="B12" s="35">
        <v>24</v>
      </c>
      <c r="C12" s="21">
        <f>B12/B14</f>
        <v>0.0014828544949026877</v>
      </c>
      <c r="D12" s="27">
        <v>23</v>
      </c>
      <c r="E12" s="21">
        <f>D12/D14</f>
        <v>0.001605584642233857</v>
      </c>
      <c r="F12" s="24">
        <f t="shared" si="0"/>
        <v>-1</v>
      </c>
      <c r="G12" s="57">
        <f t="shared" si="1"/>
        <v>-0.041666666666666664</v>
      </c>
      <c r="H12" s="33">
        <v>19</v>
      </c>
      <c r="I12" s="21">
        <f>H12/H14</f>
        <v>0.001975051975051975</v>
      </c>
      <c r="J12" s="27">
        <v>21</v>
      </c>
      <c r="K12" s="21">
        <f>J12/J14</f>
        <v>0.002247672053944129</v>
      </c>
      <c r="L12" s="24">
        <f t="shared" si="2"/>
        <v>2</v>
      </c>
      <c r="M12" s="57">
        <f t="shared" si="3"/>
        <v>0.10526315789473684</v>
      </c>
      <c r="N12" s="33">
        <v>2</v>
      </c>
      <c r="O12" s="21">
        <f>N12/N14</f>
        <v>0.00040551500405515005</v>
      </c>
      <c r="P12" s="27">
        <v>2</v>
      </c>
      <c r="Q12" s="21">
        <f>P12/P14</f>
        <v>0.00036663611365719525</v>
      </c>
      <c r="R12" s="24">
        <f t="shared" si="4"/>
        <v>0</v>
      </c>
      <c r="S12" s="57">
        <f t="shared" si="5"/>
        <v>0</v>
      </c>
      <c r="T12" s="33">
        <v>51</v>
      </c>
      <c r="U12" s="21">
        <f>T12/T14</f>
        <v>0.0039379198517488995</v>
      </c>
      <c r="V12" s="27">
        <v>77</v>
      </c>
      <c r="W12" s="21">
        <f>V12/V14</f>
        <v>0.006195687158030254</v>
      </c>
      <c r="X12" s="24">
        <f t="shared" si="6"/>
        <v>26</v>
      </c>
      <c r="Y12" s="50">
        <f t="shared" si="7"/>
        <v>0.5098039215686274</v>
      </c>
      <c r="Z12" s="35">
        <v>8</v>
      </c>
      <c r="AA12" s="21">
        <f>Z12/Z14</f>
        <v>0.0014169323414806943</v>
      </c>
      <c r="AB12" s="27">
        <v>14</v>
      </c>
      <c r="AC12" s="21">
        <f>AB12/AB14</f>
        <v>0.002313284864507601</v>
      </c>
      <c r="AD12" s="24">
        <f t="shared" si="8"/>
        <v>6</v>
      </c>
      <c r="AE12" s="50">
        <f t="shared" si="9"/>
        <v>0.75</v>
      </c>
      <c r="AF12" s="51">
        <f t="shared" si="10"/>
        <v>104</v>
      </c>
      <c r="AG12" s="21">
        <f>AF12/AF14</f>
        <v>0.0021080796205456684</v>
      </c>
      <c r="AH12" s="24">
        <f t="shared" si="11"/>
        <v>137</v>
      </c>
      <c r="AI12" s="30">
        <f>AH12/AH14</f>
        <v>0.0028779698758481607</v>
      </c>
      <c r="AJ12" s="24">
        <f t="shared" si="12"/>
        <v>33</v>
      </c>
      <c r="AK12" s="31">
        <f t="shared" si="13"/>
        <v>0.3173076923076923</v>
      </c>
      <c r="AL12" s="3"/>
      <c r="AM12" s="3"/>
    </row>
    <row r="13" spans="1:39" ht="30.75" customHeight="1" thickBot="1">
      <c r="A13" s="14" t="s">
        <v>15</v>
      </c>
      <c r="B13" s="37">
        <v>0</v>
      </c>
      <c r="C13" s="39">
        <f>B13/B14</f>
        <v>0</v>
      </c>
      <c r="D13" s="41">
        <v>0</v>
      </c>
      <c r="E13" s="39">
        <f>D13/D14</f>
        <v>0</v>
      </c>
      <c r="F13" s="42">
        <f t="shared" si="0"/>
        <v>0</v>
      </c>
      <c r="G13" s="54" t="e">
        <f t="shared" si="1"/>
        <v>#DIV/0!</v>
      </c>
      <c r="H13" s="56">
        <v>0</v>
      </c>
      <c r="I13" s="39">
        <f>H13/H14</f>
        <v>0</v>
      </c>
      <c r="J13" s="43"/>
      <c r="K13" s="39">
        <f>J13/J14</f>
        <v>0</v>
      </c>
      <c r="L13" s="44">
        <f t="shared" si="2"/>
        <v>0</v>
      </c>
      <c r="M13" s="58" t="e">
        <f t="shared" si="3"/>
        <v>#DIV/0!</v>
      </c>
      <c r="N13" s="56">
        <v>0</v>
      </c>
      <c r="O13" s="45">
        <f>N13/N14</f>
        <v>0</v>
      </c>
      <c r="P13" s="46">
        <v>0</v>
      </c>
      <c r="Q13" s="45">
        <f>P13/P14</f>
        <v>0</v>
      </c>
      <c r="R13" s="44">
        <f t="shared" si="4"/>
        <v>0</v>
      </c>
      <c r="S13" s="58" t="e">
        <f t="shared" si="5"/>
        <v>#DIV/0!</v>
      </c>
      <c r="T13" s="56">
        <v>0</v>
      </c>
      <c r="U13" s="39">
        <f>T13/T14</f>
        <v>0</v>
      </c>
      <c r="V13" s="43">
        <v>0</v>
      </c>
      <c r="W13" s="39">
        <f>V13/V14</f>
        <v>0</v>
      </c>
      <c r="X13" s="42">
        <f t="shared" si="6"/>
        <v>0</v>
      </c>
      <c r="Y13" s="54" t="e">
        <f t="shared" si="7"/>
        <v>#DIV/0!</v>
      </c>
      <c r="Z13" s="56">
        <v>0</v>
      </c>
      <c r="AA13" s="39">
        <f>Z13/Z14</f>
        <v>0</v>
      </c>
      <c r="AB13" s="46">
        <v>0</v>
      </c>
      <c r="AC13" s="39">
        <f>AB13/AB14</f>
        <v>0</v>
      </c>
      <c r="AD13" s="42">
        <f t="shared" si="8"/>
        <v>0</v>
      </c>
      <c r="AE13" s="54" t="e">
        <f t="shared" si="9"/>
        <v>#DIV/0!</v>
      </c>
      <c r="AF13" s="55">
        <f t="shared" si="10"/>
        <v>0</v>
      </c>
      <c r="AG13" s="47">
        <f>AF13/AF14</f>
        <v>0</v>
      </c>
      <c r="AH13" s="44">
        <f t="shared" si="11"/>
        <v>0</v>
      </c>
      <c r="AI13" s="48">
        <f>AH13/AH14</f>
        <v>0</v>
      </c>
      <c r="AJ13" s="44">
        <f t="shared" si="12"/>
        <v>0</v>
      </c>
      <c r="AK13" s="49" t="e">
        <f t="shared" si="13"/>
        <v>#DIV/0!</v>
      </c>
      <c r="AL13" s="3"/>
      <c r="AM13" s="3"/>
    </row>
    <row r="14" spans="1:39" ht="15.75" thickBot="1">
      <c r="A14" s="15" t="s">
        <v>5</v>
      </c>
      <c r="B14" s="38">
        <f>SUM(B5:B7,B9:B13)</f>
        <v>16185</v>
      </c>
      <c r="C14" s="40">
        <f>B14/B14</f>
        <v>1</v>
      </c>
      <c r="D14" s="38">
        <f>SUM(D5:D7,D9:D13)</f>
        <v>14325</v>
      </c>
      <c r="E14" s="72">
        <f>D14/D14</f>
        <v>1</v>
      </c>
      <c r="F14" s="73">
        <f t="shared" si="0"/>
        <v>-1860</v>
      </c>
      <c r="G14" s="40">
        <f t="shared" si="1"/>
        <v>-0.11492122335495829</v>
      </c>
      <c r="H14" s="38">
        <f>SUM(H5:H7,H9:H13)</f>
        <v>9620</v>
      </c>
      <c r="I14" s="40">
        <f>H14/H14</f>
        <v>1</v>
      </c>
      <c r="J14" s="38">
        <f>SUM(J5:J7,J9:J13)</f>
        <v>9343</v>
      </c>
      <c r="K14" s="72">
        <f>J14/J14</f>
        <v>1</v>
      </c>
      <c r="L14" s="73">
        <f t="shared" si="2"/>
        <v>-277</v>
      </c>
      <c r="M14" s="29">
        <f t="shared" si="3"/>
        <v>-0.028794178794178796</v>
      </c>
      <c r="N14" s="20">
        <f>SUM(N5:N7,N9:N13)</f>
        <v>4932</v>
      </c>
      <c r="O14" s="23">
        <f>N14/N14</f>
        <v>1</v>
      </c>
      <c r="P14" s="20">
        <f>SUM(P5:P7,P9:P13)</f>
        <v>5455</v>
      </c>
      <c r="Q14" s="74">
        <f>P14/P14</f>
        <v>1</v>
      </c>
      <c r="R14" s="73">
        <f t="shared" si="4"/>
        <v>523</v>
      </c>
      <c r="S14" s="29">
        <f t="shared" si="5"/>
        <v>0.10604217356042174</v>
      </c>
      <c r="T14" s="38">
        <f>SUM(T5:T7,T9:T13)</f>
        <v>12951</v>
      </c>
      <c r="U14" s="40">
        <f>T14/T14</f>
        <v>1</v>
      </c>
      <c r="V14" s="38">
        <f>SUM(V9:V13,V5:V7)</f>
        <v>12428</v>
      </c>
      <c r="W14" s="72">
        <f>V14/V14</f>
        <v>1</v>
      </c>
      <c r="X14" s="73">
        <f t="shared" si="6"/>
        <v>-523</v>
      </c>
      <c r="Y14" s="40">
        <f t="shared" si="7"/>
        <v>-0.040382982009111265</v>
      </c>
      <c r="Z14" s="38">
        <f>SUM(Z5:Z7,Z9:Z13)</f>
        <v>5646</v>
      </c>
      <c r="AA14" s="40">
        <f>Z14/Z14</f>
        <v>1</v>
      </c>
      <c r="AB14" s="20">
        <f>SUM(AB9:AB13,AB5:AB7)</f>
        <v>6052</v>
      </c>
      <c r="AC14" s="72">
        <f>AB14/AB14</f>
        <v>1</v>
      </c>
      <c r="AD14" s="73">
        <f t="shared" si="8"/>
        <v>406</v>
      </c>
      <c r="AE14" s="40">
        <f t="shared" si="9"/>
        <v>0.07190931633014523</v>
      </c>
      <c r="AF14" s="26">
        <f>SUM(AF5:AF7,AF9:AF13)</f>
        <v>49334</v>
      </c>
      <c r="AG14" s="23">
        <f>AF14/AF14</f>
        <v>1</v>
      </c>
      <c r="AH14" s="20">
        <f>SUM(AB14,V14,P14,J14,D14)</f>
        <v>47603</v>
      </c>
      <c r="AI14" s="29">
        <f>AH14/AH14</f>
        <v>1</v>
      </c>
      <c r="AJ14" s="26">
        <f t="shared" si="12"/>
        <v>-1731</v>
      </c>
      <c r="AK14" s="40">
        <f t="shared" si="13"/>
        <v>-0.035087363684274536</v>
      </c>
      <c r="AL14" s="3"/>
      <c r="AM14" s="3"/>
    </row>
    <row r="15" spans="1:37" ht="21.75" customHeight="1">
      <c r="A15" s="84" t="s">
        <v>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27" ht="15">
      <c r="A16" s="11" t="s">
        <v>19</v>
      </c>
      <c r="C16" s="3"/>
      <c r="D16" s="3"/>
      <c r="E16" s="3"/>
      <c r="F16" s="3"/>
      <c r="G16" s="3"/>
      <c r="H16"/>
      <c r="I16" s="3"/>
      <c r="J16" s="12"/>
      <c r="K16" s="3"/>
      <c r="L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3"/>
      <c r="C17" s="3"/>
      <c r="D17" s="3"/>
      <c r="E17" s="3"/>
      <c r="F17" s="3"/>
      <c r="H17"/>
      <c r="I17" s="3"/>
      <c r="J17" s="17" t="s">
        <v>14</v>
      </c>
      <c r="K17" s="3"/>
      <c r="M17" s="3"/>
      <c r="N17" s="3"/>
      <c r="O17" s="3"/>
      <c r="P17" s="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8:26" ht="15">
      <c r="H18"/>
      <c r="N18"/>
      <c r="T18"/>
      <c r="Z18"/>
    </row>
    <row r="19" spans="2:29" ht="15">
      <c r="B19"/>
      <c r="H19"/>
      <c r="I19" s="12"/>
      <c r="N19"/>
      <c r="R19" s="18"/>
      <c r="T19"/>
      <c r="Z19"/>
      <c r="AC19" s="19"/>
    </row>
    <row r="20" spans="2:26" ht="15">
      <c r="B20"/>
      <c r="H20"/>
      <c r="I20" s="12"/>
      <c r="N20"/>
      <c r="T20"/>
      <c r="Z20"/>
    </row>
    <row r="21" spans="2:26" ht="15">
      <c r="B21"/>
      <c r="H21"/>
      <c r="I21" s="12"/>
      <c r="N21"/>
      <c r="T21"/>
      <c r="Z21"/>
    </row>
    <row r="22" spans="2:26" ht="15">
      <c r="B22"/>
      <c r="H22"/>
      <c r="I22" s="12"/>
      <c r="N22"/>
      <c r="T22"/>
      <c r="Z22"/>
    </row>
    <row r="23" spans="2:26" ht="15">
      <c r="B23"/>
      <c r="H23"/>
      <c r="N23"/>
      <c r="T23"/>
      <c r="Z23"/>
    </row>
    <row r="24" spans="2:26" ht="15">
      <c r="B24"/>
      <c r="H24"/>
      <c r="N24"/>
      <c r="T24"/>
      <c r="Z24"/>
    </row>
    <row r="25" spans="2:26" ht="15">
      <c r="B25"/>
      <c r="H25"/>
      <c r="N25"/>
      <c r="T25"/>
      <c r="Z25"/>
    </row>
    <row r="26" spans="2:26" ht="15">
      <c r="B26"/>
      <c r="H26"/>
      <c r="N26"/>
      <c r="T26"/>
      <c r="Z26"/>
    </row>
    <row r="27" spans="2:26" ht="15">
      <c r="B27"/>
      <c r="H27"/>
      <c r="N27"/>
      <c r="T27"/>
      <c r="Z27"/>
    </row>
    <row r="28" spans="2:26" ht="15">
      <c r="B28"/>
      <c r="H28"/>
      <c r="N28"/>
      <c r="T28"/>
      <c r="Z28"/>
    </row>
    <row r="29" spans="14:26" ht="15">
      <c r="N29"/>
      <c r="T29"/>
      <c r="Z29"/>
    </row>
    <row r="30" ht="15">
      <c r="N30"/>
    </row>
    <row r="31" ht="15">
      <c r="N31"/>
    </row>
    <row r="32" ht="15">
      <c r="N32"/>
    </row>
    <row r="33" ht="15">
      <c r="N33"/>
    </row>
    <row r="34" ht="15">
      <c r="N34"/>
    </row>
    <row r="35" ht="15">
      <c r="N35"/>
    </row>
  </sheetData>
  <sheetProtection/>
  <mergeCells count="25"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  <mergeCell ref="AB4:AC4"/>
    <mergeCell ref="N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2014-12-08T10:39:29Z</cp:lastPrinted>
  <dcterms:created xsi:type="dcterms:W3CDTF">2011-02-02T11:32:10Z</dcterms:created>
  <dcterms:modified xsi:type="dcterms:W3CDTF">2014-12-08T10:39:54Z</dcterms:modified>
  <cp:category/>
  <cp:version/>
  <cp:contentType/>
  <cp:contentStatus/>
</cp:coreProperties>
</file>